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8 Agosto/"/>
    </mc:Choice>
  </mc:AlternateContent>
  <xr:revisionPtr revIDLastSave="355" documentId="13_ncr:1_{E1209026-7CA5-4F0D-BEC3-89B011D26242}" xr6:coauthVersionLast="47" xr6:coauthVersionMax="47" xr10:uidLastSave="{78E49583-795F-4D94-9127-8E72DA7388BC}"/>
  <bookViews>
    <workbookView xWindow="-120" yWindow="-120" windowWidth="29040" windowHeight="15720" xr2:uid="{00000000-000D-0000-FFFF-FFFF00000000}"/>
  </bookViews>
  <sheets>
    <sheet name="AGOSTO 2026" sheetId="16" r:id="rId1"/>
  </sheets>
  <definedNames>
    <definedName name="_xlnm.Print_Area" localSheetId="0">'AGOSTO 2026'!$A$1:$B$56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6" l="1"/>
  <c r="B29" i="16"/>
  <c r="B27" i="16" l="1"/>
  <c r="B47" i="16" l="1"/>
  <c r="B25" i="16" l="1"/>
  <c r="B40" i="16" l="1"/>
  <c r="B17" i="16" l="1"/>
  <c r="B19" i="16" s="1"/>
  <c r="B42" i="16" l="1"/>
  <c r="B48" i="16" s="1"/>
  <c r="B32" i="16"/>
  <c r="B33" i="16" s="1"/>
  <c r="B49" i="16" l="1"/>
</calcChain>
</file>

<file path=xl/sharedStrings.xml><?xml version="1.0" encoding="utf-8"?>
<sst xmlns="http://schemas.openxmlformats.org/spreadsheetml/2006/main" count="40" uniqueCount="39">
  <si>
    <t>Balance General</t>
  </si>
  <si>
    <t>( Valores en  RD$)</t>
  </si>
  <si>
    <t>ACTIVOS</t>
  </si>
  <si>
    <t>ACTIVOS CORRIENTES</t>
  </si>
  <si>
    <t>DISPONIBILIDAD EN CAJA Y BANCOS</t>
  </si>
  <si>
    <t>CUENTAS POR COBRAR</t>
  </si>
  <si>
    <t>DEPOSITO DE ALQUILER</t>
  </si>
  <si>
    <t>INVENTARIOS</t>
  </si>
  <si>
    <t>TOTAL ACTIVOS CORRIENTES</t>
  </si>
  <si>
    <t>ACTIVOS NO CORRIENTES</t>
  </si>
  <si>
    <t>CREDITOS A COBRAR A LARGO PLAZO</t>
  </si>
  <si>
    <t>INVERSIONES FINANCIERAS A LARGO PLAZO</t>
  </si>
  <si>
    <t>OTRAS INVERSIONES FINANCIERAS</t>
  </si>
  <si>
    <t>TERRENOS</t>
  </si>
  <si>
    <t>EDIFICACIONES</t>
  </si>
  <si>
    <t>BIENES DE USO (ACTIVOS NO FINANCIEROS)</t>
  </si>
  <si>
    <t>EQUIPOS DE TRANSPORTE</t>
  </si>
  <si>
    <t>DEP. ACUM-BIENES DE USO</t>
  </si>
  <si>
    <t>DEP. EQUIPOS DE TRANSPORTE</t>
  </si>
  <si>
    <t>DEP. DE EDIFICACIONES</t>
  </si>
  <si>
    <t>TOTAL ACTIVOS NO CORRIENTES</t>
  </si>
  <si>
    <t>TOTAL ACTIVOS</t>
  </si>
  <si>
    <t>PASIVOS</t>
  </si>
  <si>
    <t>PASIVOS CORRIENTES</t>
  </si>
  <si>
    <t>CUENTAS POR PAGAR PLAN DE RETIRO</t>
  </si>
  <si>
    <t>CUENTAS POR PAGAR A CORTO PLAZO</t>
  </si>
  <si>
    <t>PASIVOS LARGO PLAZO-PORCION CORRIENTE</t>
  </si>
  <si>
    <t>TOTAL PASIVOS CORRIENTES</t>
  </si>
  <si>
    <t>PASIVOS NO CORRIENTES</t>
  </si>
  <si>
    <t>TOTAL PASIVOS</t>
  </si>
  <si>
    <t>PATRIMONIO</t>
  </si>
  <si>
    <t>RESULTADO DE EJERCICIOS ANTERIORES</t>
  </si>
  <si>
    <t>TOTAL PATRIMONIO NETO DEL GOBIERNO CENTRAL</t>
  </si>
  <si>
    <t>TOTAL PASIVOS Y PATRIMONIO</t>
  </si>
  <si>
    <t xml:space="preserve">Licda. Mirian R. Jaime                          </t>
  </si>
  <si>
    <t xml:space="preserve"> Lic. Felipe A. Paulino F.</t>
  </si>
  <si>
    <t xml:space="preserve"> Enc. Div. Contabilidad                     </t>
  </si>
  <si>
    <t>Enc. Financiero</t>
  </si>
  <si>
    <t>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</si>
</sst>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Arial"/>
      <family val="2"/>
    </font>
    <font>
      <sz val="16"/>
      <color rgb="FFFF0000"/>
      <name val="Calibri"/>
      <family val="2"/>
      <scheme val="minor"/>
    </font>
    <font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3" borderId="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164" fontId="9" fillId="0" borderId="0" xfId="3" applyNumberFormat="1" applyFont="1" applyFill="1" applyBorder="1" applyAlignment="1">
      <alignment vertical="center"/>
    </xf>
    <xf numFmtId="164" fontId="8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/>
    <xf numFmtId="164" fontId="8" fillId="0" borderId="0" xfId="3" applyNumberFormat="1" applyFont="1" applyFill="1" applyBorder="1" applyAlignment="1">
      <alignment horizontal="center" vertical="center"/>
    </xf>
    <xf numFmtId="164" fontId="9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Border="1" applyAlignment="1">
      <alignment horizontal="left" vertical="center"/>
    </xf>
    <xf numFmtId="43" fontId="9" fillId="0" borderId="0" xfId="3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9" fontId="8" fillId="0" borderId="0" xfId="0" applyNumberFormat="1" applyFont="1" applyAlignment="1">
      <alignment horizontal="left" vertical="center"/>
    </xf>
    <xf numFmtId="39" fontId="9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43" fontId="13" fillId="2" borderId="0" xfId="3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43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43" fontId="8" fillId="2" borderId="0" xfId="3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" fontId="8" fillId="0" borderId="0" xfId="0" applyNumberFormat="1" applyFont="1"/>
    <xf numFmtId="0" fontId="9" fillId="0" borderId="0" xfId="0" applyFont="1" applyAlignment="1">
      <alignment horizontal="center" vertical="center"/>
    </xf>
    <xf numFmtId="43" fontId="8" fillId="2" borderId="0" xfId="0" applyNumberFormat="1" applyFont="1" applyFill="1" applyAlignment="1">
      <alignment vertical="center"/>
    </xf>
    <xf numFmtId="43" fontId="9" fillId="2" borderId="0" xfId="3" applyFont="1" applyFill="1" applyAlignment="1">
      <alignment vertical="center"/>
    </xf>
    <xf numFmtId="43" fontId="14" fillId="0" borderId="0" xfId="3" applyFont="1" applyFill="1" applyBorder="1" applyAlignment="1">
      <alignment horizontal="right" vertical="center" wrapText="1"/>
    </xf>
    <xf numFmtId="43" fontId="15" fillId="2" borderId="0" xfId="3" applyFont="1" applyFill="1" applyAlignment="1">
      <alignment vertical="center"/>
    </xf>
    <xf numFmtId="43" fontId="9" fillId="0" borderId="0" xfId="3" applyFont="1" applyFill="1" applyAlignment="1">
      <alignment vertical="center"/>
    </xf>
    <xf numFmtId="4" fontId="9" fillId="0" borderId="0" xfId="0" applyNumberFormat="1" applyFont="1"/>
    <xf numFmtId="43" fontId="9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top" wrapText="1"/>
    </xf>
    <xf numFmtId="4" fontId="8" fillId="2" borderId="0" xfId="0" applyNumberFormat="1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right"/>
    </xf>
    <xf numFmtId="164" fontId="11" fillId="2" borderId="0" xfId="3" applyNumberFormat="1" applyFont="1" applyFill="1" applyAlignment="1">
      <alignment horizontal="right"/>
    </xf>
    <xf numFmtId="164" fontId="8" fillId="2" borderId="1" xfId="3" applyNumberFormat="1" applyFont="1" applyFill="1" applyBorder="1" applyAlignment="1">
      <alignment horizontal="right" vertical="center"/>
    </xf>
    <xf numFmtId="164" fontId="9" fillId="2" borderId="0" xfId="3" applyNumberFormat="1" applyFont="1" applyFill="1" applyBorder="1" applyAlignment="1">
      <alignment vertical="center"/>
    </xf>
    <xf numFmtId="164" fontId="9" fillId="2" borderId="0" xfId="3" applyNumberFormat="1" applyFont="1" applyFill="1" applyAlignment="1">
      <alignment vertical="center"/>
    </xf>
    <xf numFmtId="164" fontId="8" fillId="2" borderId="2" xfId="27" applyNumberFormat="1" applyFont="1" applyFill="1" applyBorder="1" applyAlignment="1">
      <alignment vertical="center"/>
    </xf>
    <xf numFmtId="164" fontId="8" fillId="2" borderId="3" xfId="3" applyNumberFormat="1" applyFont="1" applyFill="1" applyBorder="1" applyAlignment="1">
      <alignment vertical="center"/>
    </xf>
    <xf numFmtId="164" fontId="8" fillId="2" borderId="1" xfId="3" applyNumberFormat="1" applyFont="1" applyFill="1" applyBorder="1" applyAlignment="1">
      <alignment vertical="center"/>
    </xf>
    <xf numFmtId="164" fontId="9" fillId="2" borderId="0" xfId="5" applyNumberFormat="1" applyFont="1" applyFill="1" applyBorder="1" applyAlignment="1">
      <alignment vertical="center"/>
    </xf>
    <xf numFmtId="164" fontId="9" fillId="2" borderId="4" xfId="3" applyNumberFormat="1" applyFont="1" applyFill="1" applyBorder="1" applyAlignment="1">
      <alignment vertical="center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43" fontId="9" fillId="2" borderId="0" xfId="3" applyFont="1" applyFill="1" applyAlignment="1">
      <alignment horizontal="center" vertical="center"/>
    </xf>
  </cellXfs>
  <cellStyles count="204">
    <cellStyle name="Comma 2" xfId="1" xr:uid="{00000000-0005-0000-0000-000000000000}"/>
    <cellStyle name="Comma 2 2" xfId="2" xr:uid="{00000000-0005-0000-0000-000001000000}"/>
    <cellStyle name="Comma 2 2 2" xfId="26" xr:uid="{E3780D66-7F25-4745-8E82-9A3D0C63537B}"/>
    <cellStyle name="Comma 2 3" xfId="25" xr:uid="{746D351E-5425-456A-B563-9F374154324B}"/>
    <cellStyle name="Millares" xfId="3" builtinId="3"/>
    <cellStyle name="Millares 11 2" xfId="4" xr:uid="{00000000-0005-0000-0000-000003000000}"/>
    <cellStyle name="Millares 11 2 2" xfId="27" xr:uid="{B08FB97F-F366-43A8-8531-0795E9044A48}"/>
    <cellStyle name="Millares 11 2 2 2" xfId="53" xr:uid="{3EB921E4-DF11-4864-B4BC-658561C82BA9}"/>
    <cellStyle name="Millares 11 2 2 2 2" xfId="73" xr:uid="{D0417F80-6141-4C9F-AD71-5E241C2C1400}"/>
    <cellStyle name="Millares 11 2 2 2 2 2" xfId="115" xr:uid="{AF6B787A-7169-45AB-B004-A5A3CDBF86B9}"/>
    <cellStyle name="Millares 11 2 2 2 2 2 2" xfId="199" xr:uid="{4076ABF5-E03B-480C-ACA8-64135E33A123}"/>
    <cellStyle name="Millares 11 2 2 2 2 3" xfId="157" xr:uid="{66215884-A535-45A1-8D4C-3A2A4567D295}"/>
    <cellStyle name="Millares 11 2 2 2 3" xfId="95" xr:uid="{DF25100D-407C-4618-A090-0D32B91E3F13}"/>
    <cellStyle name="Millares 11 2 2 2 3 2" xfId="179" xr:uid="{1D09E53E-C7BE-410D-8FF9-B9BBA23445C3}"/>
    <cellStyle name="Millares 11 2 2 2 4" xfId="137" xr:uid="{24326B06-EA22-4022-9A44-1274EE84C6C0}"/>
    <cellStyle name="Millares 11 2 2 3" xfId="63" xr:uid="{D8F84601-AA85-4C13-923E-3B0F3BC072A2}"/>
    <cellStyle name="Millares 11 2 2 3 2" xfId="105" xr:uid="{93669B8C-214E-4A8E-ABA5-C41528C20015}"/>
    <cellStyle name="Millares 11 2 2 3 2 2" xfId="189" xr:uid="{2D1C1742-1F05-4374-9864-3F9454385D02}"/>
    <cellStyle name="Millares 11 2 2 3 3" xfId="147" xr:uid="{CA0F0C23-985C-4B27-9760-D742DC16D73D}"/>
    <cellStyle name="Millares 11 2 2 4" xfId="84" xr:uid="{1A42F607-9C5D-434E-A8D2-879BEC70FC07}"/>
    <cellStyle name="Millares 11 2 2 4 2" xfId="168" xr:uid="{ACB2EB6B-8B31-4A9A-95DD-1CE46FAB0ED7}"/>
    <cellStyle name="Millares 11 2 2 5" xfId="126" xr:uid="{FD8D00E4-E9BB-428F-9E1D-907AB3A27FB1}"/>
    <cellStyle name="Millares 11 2 3" xfId="48" xr:uid="{15AE1280-859B-4E91-BE33-8B9B8D09BBEA}"/>
    <cellStyle name="Millares 11 2 3 2" xfId="68" xr:uid="{94D4B9BD-8005-4831-B814-DC5E5AA521C0}"/>
    <cellStyle name="Millares 11 2 3 2 2" xfId="110" xr:uid="{187A8DE9-7769-4ACA-AD00-8502E9ADB78B}"/>
    <cellStyle name="Millares 11 2 3 2 2 2" xfId="194" xr:uid="{F1AA4991-284C-44B0-8224-A40A0C768356}"/>
    <cellStyle name="Millares 11 2 3 2 3" xfId="152" xr:uid="{FF150144-FA04-46FE-80EC-9E68E2DC0C7A}"/>
    <cellStyle name="Millares 11 2 3 3" xfId="90" xr:uid="{D4FB23D4-01A2-4FCF-BB4E-92DCD2955ECF}"/>
    <cellStyle name="Millares 11 2 3 3 2" xfId="174" xr:uid="{8CA298D5-FB36-4603-BBD7-E92B36050103}"/>
    <cellStyle name="Millares 11 2 3 4" xfId="132" xr:uid="{9567E43A-E610-4FE6-893B-E70C63DC6398}"/>
    <cellStyle name="Millares 11 2 4" xfId="58" xr:uid="{31BD9833-AAC8-4049-BF3C-95592B3CC8E7}"/>
    <cellStyle name="Millares 11 2 4 2" xfId="100" xr:uid="{FFA7B799-EC3F-4578-8026-42C1AEC864D3}"/>
    <cellStyle name="Millares 11 2 4 2 2" xfId="184" xr:uid="{6BB5BA7E-7685-4A4D-B713-3069F6A3202A}"/>
    <cellStyle name="Millares 11 2 4 3" xfId="142" xr:uid="{462E5678-003B-4045-854F-88D098F8C24B}"/>
    <cellStyle name="Millares 11 2 5" xfId="78" xr:uid="{0494CCBB-F0F7-483E-B790-EFB94237584E}"/>
    <cellStyle name="Millares 11 2 5 2" xfId="162" xr:uid="{BEFEBBB0-C768-43F6-A1C8-7EB63EE43586}"/>
    <cellStyle name="Millares 11 2 6" xfId="120" xr:uid="{6F073DA2-628D-4446-9C34-7EB6DC6D7886}"/>
    <cellStyle name="Millares 2" xfId="5" xr:uid="{00000000-0005-0000-0000-000004000000}"/>
    <cellStyle name="Millares 2 2" xfId="6" xr:uid="{00000000-0005-0000-0000-000005000000}"/>
    <cellStyle name="Millares 2 2 2" xfId="7" xr:uid="{00000000-0005-0000-0000-000006000000}"/>
    <cellStyle name="Millares 2 2 2 2" xfId="30" xr:uid="{5C4231D1-1F93-4563-B50C-E8F490C5C3EA}"/>
    <cellStyle name="Millares 2 2 3" xfId="29" xr:uid="{6E6DB76B-69CE-485D-8097-6E1F797ED89A}"/>
    <cellStyle name="Millares 2 3" xfId="8" xr:uid="{00000000-0005-0000-0000-000007000000}"/>
    <cellStyle name="Millares 2 3 2" xfId="31" xr:uid="{CCAE2CA6-1431-40BC-906B-342B46052FA4}"/>
    <cellStyle name="Millares 2 4" xfId="28" xr:uid="{1B96AB65-E222-47C6-8C2C-AACDC985440B}"/>
    <cellStyle name="Millares 3" xfId="9" xr:uid="{00000000-0005-0000-0000-000008000000}"/>
    <cellStyle name="Millares 3 2" xfId="32" xr:uid="{FA7DDD73-3804-49EE-8F43-3E95AA2E5271}"/>
    <cellStyle name="Millares 3 2 2" xfId="54" xr:uid="{42499E01-CB9F-496B-B5DA-9773F2FF5595}"/>
    <cellStyle name="Millares 3 2 2 2" xfId="74" xr:uid="{70AE59D7-0E51-47FA-A7DB-E16FD09A8926}"/>
    <cellStyle name="Millares 3 2 2 2 2" xfId="116" xr:uid="{8F369EA3-60E7-4456-91CF-0813CF4CB91B}"/>
    <cellStyle name="Millares 3 2 2 2 2 2" xfId="200" xr:uid="{81E90426-5770-4D71-97AA-99EA5FF683D1}"/>
    <cellStyle name="Millares 3 2 2 2 3" xfId="158" xr:uid="{AC97FD01-4D18-4B86-A8A3-7625582818F0}"/>
    <cellStyle name="Millares 3 2 2 3" xfId="96" xr:uid="{772EFD7D-A1E5-4FB3-8250-D59F38249A43}"/>
    <cellStyle name="Millares 3 2 2 3 2" xfId="180" xr:uid="{A32F19DA-011A-4E21-81CF-3EDA9D380506}"/>
    <cellStyle name="Millares 3 2 2 4" xfId="138" xr:uid="{5B09D44A-85D8-4C1A-9E5B-E9708CE55943}"/>
    <cellStyle name="Millares 3 2 3" xfId="64" xr:uid="{F426044C-91F3-4575-81F5-B018C62C8562}"/>
    <cellStyle name="Millares 3 2 3 2" xfId="106" xr:uid="{F37F562B-53EA-4591-8E6E-CF546E052AED}"/>
    <cellStyle name="Millares 3 2 3 2 2" xfId="190" xr:uid="{D3C66BCB-D20E-4687-AEF9-A58B42D73086}"/>
    <cellStyle name="Millares 3 2 3 3" xfId="148" xr:uid="{4BF26EA6-593B-4079-90ED-4E33AACC1FC8}"/>
    <cellStyle name="Millares 3 2 4" xfId="85" xr:uid="{594F42F3-28B9-499F-BFB0-E682B3DE9838}"/>
    <cellStyle name="Millares 3 2 4 2" xfId="169" xr:uid="{285E0E38-E405-4E27-92B2-067D48CF5ED2}"/>
    <cellStyle name="Millares 3 2 5" xfId="127" xr:uid="{0F251F18-8AAA-4E26-A906-40783F9C30DB}"/>
    <cellStyle name="Millares 3 3" xfId="49" xr:uid="{7FAC52A0-4394-41B5-B028-916D81B914CC}"/>
    <cellStyle name="Millares 3 3 2" xfId="69" xr:uid="{7152429B-84C0-4EFC-AC1D-395FE7629573}"/>
    <cellStyle name="Millares 3 3 2 2" xfId="111" xr:uid="{67CE122C-D82E-4695-A797-6B9BEB76391A}"/>
    <cellStyle name="Millares 3 3 2 2 2" xfId="195" xr:uid="{D949B797-9687-4B78-B57B-5BA40EC7EDA2}"/>
    <cellStyle name="Millares 3 3 2 3" xfId="153" xr:uid="{B27AA2CC-7A0A-4832-93DC-1F094175A342}"/>
    <cellStyle name="Millares 3 3 3" xfId="91" xr:uid="{30B433F5-D934-460A-A6C8-7C052D747B94}"/>
    <cellStyle name="Millares 3 3 3 2" xfId="175" xr:uid="{36674E54-927E-4853-BF6A-01954BD53A2D}"/>
    <cellStyle name="Millares 3 3 4" xfId="133" xr:uid="{39E22594-2B6C-4013-B708-B6A0EBF61BC9}"/>
    <cellStyle name="Millares 3 4" xfId="59" xr:uid="{8DF56A12-9A01-4C89-B9BC-2D9B7DB701F9}"/>
    <cellStyle name="Millares 3 4 2" xfId="101" xr:uid="{790298D9-FCFD-4A16-A79B-4C32C7F0F1EB}"/>
    <cellStyle name="Millares 3 4 2 2" xfId="185" xr:uid="{AD6B7C24-8535-4C0B-A03E-F77A535E0F3C}"/>
    <cellStyle name="Millares 3 4 3" xfId="143" xr:uid="{1DC7BA4D-8EDD-4765-94E6-F489CA7A2120}"/>
    <cellStyle name="Millares 3 5" xfId="79" xr:uid="{F544D7E5-8E69-41CE-98E1-AA954E423454}"/>
    <cellStyle name="Millares 3 5 2" xfId="163" xr:uid="{791EB5B7-2949-45B5-9EC5-1FF0720885C9}"/>
    <cellStyle name="Millares 3 6" xfId="121" xr:uid="{036D5524-42DB-4A11-8651-CE5A367D94BF}"/>
    <cellStyle name="Millares 4" xfId="10" xr:uid="{00000000-0005-0000-0000-000009000000}"/>
    <cellStyle name="Millares 5" xfId="11" xr:uid="{00000000-0005-0000-0000-00000A000000}"/>
    <cellStyle name="Millares 5 2" xfId="33" xr:uid="{D52B0683-8DE5-4AB3-875B-DA233970DEEF}"/>
    <cellStyle name="Millares 5 2 2" xfId="55" xr:uid="{3EE366F6-4837-4E89-ACAB-9E60E303EAA7}"/>
    <cellStyle name="Millares 5 2 2 2" xfId="75" xr:uid="{5CBDC805-BD63-4BA6-90DE-2FEA42B74215}"/>
    <cellStyle name="Millares 5 2 2 2 2" xfId="117" xr:uid="{05141022-2663-4578-9D29-E4FE54FA7A14}"/>
    <cellStyle name="Millares 5 2 2 2 2 2" xfId="201" xr:uid="{211FE218-2687-48D9-BEA6-75838F92E5C2}"/>
    <cellStyle name="Millares 5 2 2 2 3" xfId="159" xr:uid="{C4F40DF3-97CF-4B3E-A433-5A28AED21ACE}"/>
    <cellStyle name="Millares 5 2 2 3" xfId="97" xr:uid="{BF6F023E-D79A-44FB-8632-277E31F90830}"/>
    <cellStyle name="Millares 5 2 2 3 2" xfId="181" xr:uid="{556D4B59-263D-44D5-85DC-5A652B41A11A}"/>
    <cellStyle name="Millares 5 2 2 4" xfId="139" xr:uid="{A6998F5D-A1F4-4690-BBF5-CFAD18738249}"/>
    <cellStyle name="Millares 5 2 3" xfId="65" xr:uid="{E2220EC8-E56A-4CCC-923E-72E22F5742AE}"/>
    <cellStyle name="Millares 5 2 3 2" xfId="107" xr:uid="{41892836-2EC0-4E95-BCBF-F2A47558E940}"/>
    <cellStyle name="Millares 5 2 3 2 2" xfId="191" xr:uid="{4EE8A942-AB83-4D05-81E2-413B45BEE860}"/>
    <cellStyle name="Millares 5 2 3 3" xfId="149" xr:uid="{8DB1F3DF-79CE-4A3C-86B6-1E8B27579773}"/>
    <cellStyle name="Millares 5 2 4" xfId="86" xr:uid="{8A4617E7-F336-4C89-AFE1-D945E28E384E}"/>
    <cellStyle name="Millares 5 2 4 2" xfId="170" xr:uid="{9EAEB097-5902-4D3F-9ECE-0AA6A6B59BCE}"/>
    <cellStyle name="Millares 5 2 5" xfId="128" xr:uid="{E287FDBE-A93E-4B36-BA54-B4161260501C}"/>
    <cellStyle name="Millares 5 3" xfId="50" xr:uid="{B2E2C908-CCCD-4F85-AF2A-5112628CBFC3}"/>
    <cellStyle name="Millares 5 3 2" xfId="70" xr:uid="{D39C07C1-C5A2-425B-92A6-37681B95B7E5}"/>
    <cellStyle name="Millares 5 3 2 2" xfId="112" xr:uid="{5FDA355B-BEB6-4D86-BACE-30AE53B59FB4}"/>
    <cellStyle name="Millares 5 3 2 2 2" xfId="196" xr:uid="{7DE081C1-1C2D-4875-9DA5-7BE1BEAAD548}"/>
    <cellStyle name="Millares 5 3 2 3" xfId="154" xr:uid="{8EDA9C1A-76D5-4EB2-AA35-68CBAE06D632}"/>
    <cellStyle name="Millares 5 3 3" xfId="92" xr:uid="{48EA20CC-A3AD-4136-BCF6-A9B65F4CDF6F}"/>
    <cellStyle name="Millares 5 3 3 2" xfId="176" xr:uid="{FE0A4F5D-705F-4702-A946-268C8C458131}"/>
    <cellStyle name="Millares 5 3 4" xfId="134" xr:uid="{64CDB396-C7CA-4CD3-845C-721E6C82C988}"/>
    <cellStyle name="Millares 5 4" xfId="60" xr:uid="{677211B1-728D-4927-8802-A8C29F6A3014}"/>
    <cellStyle name="Millares 5 4 2" xfId="102" xr:uid="{063FC041-2BED-4601-B71F-D4A5CC18EAC4}"/>
    <cellStyle name="Millares 5 4 2 2" xfId="186" xr:uid="{946E6ED4-4751-4D50-9CE6-0109146D4C4D}"/>
    <cellStyle name="Millares 5 4 3" xfId="144" xr:uid="{980836DF-789E-4734-AB7B-DBFF0F7662D3}"/>
    <cellStyle name="Millares 5 5" xfId="80" xr:uid="{F9628322-2016-444A-9FF5-C19367427023}"/>
    <cellStyle name="Millares 5 5 2" xfId="164" xr:uid="{C46488D8-3C3C-491D-B350-DCF599FDE71C}"/>
    <cellStyle name="Millares 5 6" xfId="122" xr:uid="{CD520E33-CAEF-4F26-9D63-FB6725DC6EFF}"/>
    <cellStyle name="Moneda 2" xfId="12" xr:uid="{00000000-0005-0000-0000-00000B000000}"/>
    <cellStyle name="Moneda 2 2" xfId="34" xr:uid="{958AC72C-A409-41E1-953B-250E223AAD87}"/>
    <cellStyle name="Moneda 2 2 2" xfId="87" xr:uid="{97968DCD-758B-403B-B94B-FFF033681894}"/>
    <cellStyle name="Moneda 2 2 2 2" xfId="171" xr:uid="{499C7E28-F984-40E3-833E-224B1F5AC154}"/>
    <cellStyle name="Moneda 2 2 3" xfId="129" xr:uid="{F5839CEB-1C79-47A5-9953-469D7616E6DF}"/>
    <cellStyle name="Moneda 2 3" xfId="81" xr:uid="{F7D1DA20-482E-4438-851D-D244DB891086}"/>
    <cellStyle name="Moneda 2 3 2" xfId="165" xr:uid="{7B5A5379-C1AA-4D72-B153-735621F34FB8}"/>
    <cellStyle name="Moneda 2 4" xfId="123" xr:uid="{D386F074-56F0-4EF6-BEF6-EA0DFBAF2C95}"/>
    <cellStyle name="Normal" xfId="0" builtinId="0"/>
    <cellStyle name="Normal 13" xfId="13" xr:uid="{00000000-0005-0000-0000-00000D000000}"/>
    <cellStyle name="Normal 13 2" xfId="35" xr:uid="{58789396-CC73-4605-B275-21CA35831E3F}"/>
    <cellStyle name="Normal 13 2 2" xfId="56" xr:uid="{B645D863-504F-4CB8-BC08-436E935FFC40}"/>
    <cellStyle name="Normal 13 2 2 2" xfId="76" xr:uid="{A83A5B0E-C2EC-4F1A-AE54-7FAEDE71DC65}"/>
    <cellStyle name="Normal 13 2 2 2 2" xfId="118" xr:uid="{853EFE1D-8438-44EE-9090-15CE3A6528F0}"/>
    <cellStyle name="Normal 13 2 2 2 2 2" xfId="202" xr:uid="{8B53ADD0-F972-40B7-A975-37E2CFA79DF5}"/>
    <cellStyle name="Normal 13 2 2 2 3" xfId="160" xr:uid="{64E78C2D-8515-4188-A19A-DEE68A96AD74}"/>
    <cellStyle name="Normal 13 2 2 3" xfId="98" xr:uid="{4F7F8135-DB95-401A-BB2A-9568861E5012}"/>
    <cellStyle name="Normal 13 2 2 3 2" xfId="182" xr:uid="{FBADF134-2F14-4FF5-AAD4-7DFA0074A57B}"/>
    <cellStyle name="Normal 13 2 2 4" xfId="140" xr:uid="{701DA6C5-7DCB-4727-8429-366854591590}"/>
    <cellStyle name="Normal 13 2 3" xfId="66" xr:uid="{C6E304DC-10B4-4A56-99BB-72504826AC6C}"/>
    <cellStyle name="Normal 13 2 3 2" xfId="108" xr:uid="{A93D3C91-C662-4B0C-A202-0FF86473F420}"/>
    <cellStyle name="Normal 13 2 3 2 2" xfId="192" xr:uid="{D74C5541-F578-455B-9E62-E26A05569D7C}"/>
    <cellStyle name="Normal 13 2 3 3" xfId="150" xr:uid="{CCF9AB86-5029-4D36-940B-3629223B6D37}"/>
    <cellStyle name="Normal 13 2 4" xfId="88" xr:uid="{4E38CE3F-3B9F-4C3A-97CD-E6ACE0EB515F}"/>
    <cellStyle name="Normal 13 2 4 2" xfId="172" xr:uid="{DBFAC859-B1D4-4000-93F0-53DA68A2A7DF}"/>
    <cellStyle name="Normal 13 2 5" xfId="130" xr:uid="{28CDE5D8-33D8-448F-8116-820CEFA45BA1}"/>
    <cellStyle name="Normal 13 3" xfId="51" xr:uid="{41373F97-236A-4D3F-8E16-591680CB4B3D}"/>
    <cellStyle name="Normal 13 3 2" xfId="71" xr:uid="{466AC7EA-F886-4D2C-98A5-DC4368FD1BCB}"/>
    <cellStyle name="Normal 13 3 2 2" xfId="113" xr:uid="{BFB2FE43-CB11-44C6-9D62-3A8C2A57541F}"/>
    <cellStyle name="Normal 13 3 2 2 2" xfId="197" xr:uid="{EE79DD18-9849-4FC5-970D-471AB85D7960}"/>
    <cellStyle name="Normal 13 3 2 3" xfId="155" xr:uid="{CC1B11CA-B3F7-43D2-A276-7A4EAD95532E}"/>
    <cellStyle name="Normal 13 3 3" xfId="93" xr:uid="{906BD915-5B8A-49DE-91E3-86236E8CA10E}"/>
    <cellStyle name="Normal 13 3 3 2" xfId="177" xr:uid="{2F2BA6FE-E060-49A3-A186-B0523D77B12F}"/>
    <cellStyle name="Normal 13 3 4" xfId="135" xr:uid="{9103A0BA-BFC0-4615-9798-3183960A0838}"/>
    <cellStyle name="Normal 13 4" xfId="61" xr:uid="{1820618D-61AA-49C3-AED3-23396EAFF277}"/>
    <cellStyle name="Normal 13 4 2" xfId="103" xr:uid="{84FA0E31-7889-47E7-B7B1-C5D2AE713CED}"/>
    <cellStyle name="Normal 13 4 2 2" xfId="187" xr:uid="{BDD75F6A-6F25-4F69-9F72-AB0A6C67ED95}"/>
    <cellStyle name="Normal 13 4 3" xfId="145" xr:uid="{435D7A5F-EC50-41A6-AD7F-492FEC808FDF}"/>
    <cellStyle name="Normal 13 5" xfId="82" xr:uid="{0C50E2C8-C213-447E-B56B-CC2A6A84A678}"/>
    <cellStyle name="Normal 13 5 2" xfId="166" xr:uid="{73FD5602-2E17-46F8-91B7-4CB862C2C9FD}"/>
    <cellStyle name="Normal 13 6" xfId="124" xr:uid="{F2B4D585-E475-4DD5-A586-81749D49A93A}"/>
    <cellStyle name="Normal 2" xfId="14" xr:uid="{00000000-0005-0000-0000-00000E000000}"/>
    <cellStyle name="Normal 2 10" xfId="15" xr:uid="{00000000-0005-0000-0000-00000F000000}"/>
    <cellStyle name="Normal 2 10 2" xfId="37" xr:uid="{3BB538CC-A5E7-4012-8E3B-C3EF8F6B9849}"/>
    <cellStyle name="Normal 2 2" xfId="16" xr:uid="{00000000-0005-0000-0000-000010000000}"/>
    <cellStyle name="Normal 2 2 2" xfId="17" xr:uid="{00000000-0005-0000-0000-000011000000}"/>
    <cellStyle name="Normal 2 2 2 2" xfId="39" xr:uid="{AF625C07-3176-4D5B-BD23-AA9FA4EB5729}"/>
    <cellStyle name="Normal 2 2 3" xfId="38" xr:uid="{158DD4B4-0BAD-4067-91D0-125AAB0C6539}"/>
    <cellStyle name="Normal 2 3" xfId="18" xr:uid="{00000000-0005-0000-0000-000012000000}"/>
    <cellStyle name="Normal 2 3 2" xfId="40" xr:uid="{C3CBF20F-DF79-4559-9111-10A0C55B7561}"/>
    <cellStyle name="Normal 2 4" xfId="36" xr:uid="{40CA4EAF-E8BC-4E89-8F25-5B771A11350A}"/>
    <cellStyle name="Normal 3" xfId="19" xr:uid="{00000000-0005-0000-0000-000013000000}"/>
    <cellStyle name="Normal 3 2" xfId="20" xr:uid="{00000000-0005-0000-0000-000014000000}"/>
    <cellStyle name="Normal 3 2 2" xfId="42" xr:uid="{62896432-80E8-4294-BB47-D0D7C978EDD9}"/>
    <cellStyle name="Normal 3 3" xfId="21" xr:uid="{00000000-0005-0000-0000-000015000000}"/>
    <cellStyle name="Normal 3 3 2" xfId="43" xr:uid="{4AFED765-155B-4F3A-B6E3-41146D49E971}"/>
    <cellStyle name="Normal 3 4" xfId="41" xr:uid="{BDD55412-5283-473C-9508-F04260F8E29D}"/>
    <cellStyle name="Normal 3 4 2" xfId="57" xr:uid="{A22367A0-4541-4D08-BF23-A75A803CD838}"/>
    <cellStyle name="Normal 3 4 2 2" xfId="77" xr:uid="{3138FA52-489B-4946-97E2-6A724370D8FC}"/>
    <cellStyle name="Normal 3 4 2 2 2" xfId="119" xr:uid="{FE35F497-AE81-4E14-836D-987E9D061906}"/>
    <cellStyle name="Normal 3 4 2 2 2 2" xfId="203" xr:uid="{BCD4D0FA-3E50-4D81-9D0C-53A6B3448ED4}"/>
    <cellStyle name="Normal 3 4 2 2 3" xfId="161" xr:uid="{1216390B-98D1-4278-B8DE-E4CF2F5305D8}"/>
    <cellStyle name="Normal 3 4 2 3" xfId="99" xr:uid="{11EC55B8-36F1-4C3A-8092-F1B2687D3BE8}"/>
    <cellStyle name="Normal 3 4 2 3 2" xfId="183" xr:uid="{10E0EF8B-4595-4B59-8EEE-AC1308C6891E}"/>
    <cellStyle name="Normal 3 4 2 4" xfId="141" xr:uid="{A857C699-75D9-49B0-BFB6-9D78828A5645}"/>
    <cellStyle name="Normal 3 4 3" xfId="67" xr:uid="{4E52A6A3-68B8-4E45-BD21-267FA72DE962}"/>
    <cellStyle name="Normal 3 4 3 2" xfId="109" xr:uid="{2F38551F-3E5B-4BB6-AC20-438F4CD6777A}"/>
    <cellStyle name="Normal 3 4 3 2 2" xfId="193" xr:uid="{3FEBF732-2988-4537-9F19-FF4CD5DBE704}"/>
    <cellStyle name="Normal 3 4 3 3" xfId="151" xr:uid="{EA1F4BDD-F6AE-49D9-851A-4DA1108A8A1C}"/>
    <cellStyle name="Normal 3 4 4" xfId="89" xr:uid="{7DB0B0FE-E090-482B-A5E2-9A490935E358}"/>
    <cellStyle name="Normal 3 4 4 2" xfId="173" xr:uid="{6C165774-3D73-4393-B168-15DA298EC736}"/>
    <cellStyle name="Normal 3 4 5" xfId="131" xr:uid="{0599BF59-1114-49E9-AE0D-F41B5179BCEF}"/>
    <cellStyle name="Normal 3 5" xfId="52" xr:uid="{A57EC7B3-CDE8-48F5-AA0D-2464F4753B86}"/>
    <cellStyle name="Normal 3 5 2" xfId="72" xr:uid="{C08C4805-2D89-4734-B3A0-08FDFA7E3272}"/>
    <cellStyle name="Normal 3 5 2 2" xfId="114" xr:uid="{EAC8B0E4-C898-444A-B9EB-1048C082B283}"/>
    <cellStyle name="Normal 3 5 2 2 2" xfId="198" xr:uid="{C68DEB54-5D57-4657-845F-C1066B475E8A}"/>
    <cellStyle name="Normal 3 5 2 3" xfId="156" xr:uid="{BA2D13D8-2585-4AD7-B087-5E249668CD64}"/>
    <cellStyle name="Normal 3 5 3" xfId="94" xr:uid="{536E23C9-7EEA-4549-AA08-DE4ECEF41D55}"/>
    <cellStyle name="Normal 3 5 3 2" xfId="178" xr:uid="{F1BD5144-8099-44C1-8AB6-243D5C0ED8BF}"/>
    <cellStyle name="Normal 3 5 4" xfId="136" xr:uid="{1C90E330-D09A-49E0-A4AF-1CBA690EFB34}"/>
    <cellStyle name="Normal 3 6" xfId="62" xr:uid="{6D1C5BAE-4675-4B8D-98CC-54B6E6B86478}"/>
    <cellStyle name="Normal 3 6 2" xfId="104" xr:uid="{307D3A8B-DD40-45B6-8A8A-191AABC2F546}"/>
    <cellStyle name="Normal 3 6 2 2" xfId="188" xr:uid="{4243E2AB-1C3E-4BBE-8935-3D8909BB5154}"/>
    <cellStyle name="Normal 3 6 3" xfId="146" xr:uid="{02BAF14F-5814-4D36-9F9B-A517277E204A}"/>
    <cellStyle name="Normal 3 7" xfId="83" xr:uid="{F9D6BEB6-AA5C-4D34-B95F-BCCD6438D312}"/>
    <cellStyle name="Normal 3 7 2" xfId="167" xr:uid="{91D40619-D4E4-4727-AA0D-0F7840BB77FE}"/>
    <cellStyle name="Normal 3 8" xfId="125" xr:uid="{E9B96ABA-5E9D-47FB-BAC1-8594F6C14E37}"/>
    <cellStyle name="Normal 4" xfId="22" xr:uid="{00000000-0005-0000-0000-000016000000}"/>
    <cellStyle name="Normal 4 2" xfId="44" xr:uid="{130026A3-AE85-49E5-8524-2A35D7BA945E}"/>
    <cellStyle name="Normal 8 4" xfId="23" xr:uid="{00000000-0005-0000-0000-000017000000}"/>
    <cellStyle name="Normal 8 4 2" xfId="45" xr:uid="{8AC5D0E7-64BB-4A33-B613-647E95F94CD9}"/>
    <cellStyle name="Notas 2" xfId="47" xr:uid="{6D0332C3-A878-4DBE-BBC4-370DD031E466}"/>
    <cellStyle name="Porcentual 2" xfId="24" xr:uid="{00000000-0005-0000-0000-000018000000}"/>
    <cellStyle name="Porcentual 2 2" xfId="46" xr:uid="{400FE288-1E19-4592-A0F8-16324260335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2667000</xdr:colOff>
      <xdr:row>1</xdr:row>
      <xdr:rowOff>0</xdr:rowOff>
    </xdr:from>
    <xdr:to>
      <xdr:col>1</xdr:col>
      <xdr:colOff>142875</xdr:colOff>
      <xdr:row>7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7CE3FA-F2B5-4E75-846A-E314A61F0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0" y="257175"/>
          <a:ext cx="3390900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Z92"/>
  <sheetViews>
    <sheetView showGridLines="0" tabSelected="1" topLeftCell="A5" zoomScaleNormal="100" zoomScaleSheetLayoutView="100" workbookViewId="0">
      <selection activeCell="B15" sqref="B15"/>
    </sheetView>
  </sheetViews>
  <sheetFormatPr baseColWidth="10" defaultColWidth="9.140625" defaultRowHeight="20.25" x14ac:dyDescent="0.2"/>
  <cols>
    <col min="1" max="1" width="88.7109375" style="9" customWidth="1"/>
    <col min="2" max="2" width="40.85546875" style="1" customWidth="1"/>
    <col min="3" max="3" width="24.140625" style="16" bestFit="1" customWidth="1"/>
    <col min="4" max="4" width="24.140625" style="17" bestFit="1" customWidth="1"/>
    <col min="5" max="5" width="21.5703125" style="17" bestFit="1" customWidth="1"/>
    <col min="6" max="6" width="15.5703125" style="17" customWidth="1"/>
    <col min="7" max="7" width="20.5703125" style="17" customWidth="1"/>
    <col min="8" max="8" width="9.140625" style="17"/>
    <col min="9" max="9" width="23.28515625" style="17" customWidth="1"/>
    <col min="10" max="52" width="9.140625" style="17"/>
    <col min="53" max="16384" width="9.140625" style="18"/>
  </cols>
  <sheetData>
    <row r="1" spans="1:9" s="17" customFormat="1" x14ac:dyDescent="0.2">
      <c r="A1" s="15"/>
      <c r="B1" s="1"/>
      <c r="C1" s="16"/>
    </row>
    <row r="2" spans="1:9" s="17" customFormat="1" x14ac:dyDescent="0.2">
      <c r="A2" s="15"/>
      <c r="B2" s="1"/>
      <c r="C2" s="16"/>
    </row>
    <row r="3" spans="1:9" s="17" customFormat="1" x14ac:dyDescent="0.2">
      <c r="A3" s="15"/>
      <c r="B3" s="1"/>
      <c r="C3" s="16"/>
    </row>
    <row r="4" spans="1:9" s="17" customFormat="1" x14ac:dyDescent="0.2">
      <c r="A4" s="15"/>
      <c r="B4" s="1"/>
      <c r="C4" s="16"/>
    </row>
    <row r="5" spans="1:9" s="17" customFormat="1" x14ac:dyDescent="0.2">
      <c r="A5" s="15"/>
      <c r="B5" s="1"/>
      <c r="C5" s="16"/>
    </row>
    <row r="6" spans="1:9" s="17" customFormat="1" x14ac:dyDescent="0.2">
      <c r="A6" s="9"/>
      <c r="B6" s="1"/>
      <c r="C6" s="16"/>
    </row>
    <row r="7" spans="1:9" s="17" customFormat="1" x14ac:dyDescent="0.2">
      <c r="A7" s="9"/>
      <c r="B7" s="1"/>
      <c r="C7" s="16"/>
    </row>
    <row r="8" spans="1:9" s="17" customFormat="1" x14ac:dyDescent="0.2">
      <c r="A8" s="9"/>
      <c r="B8" s="1"/>
      <c r="C8" s="16"/>
    </row>
    <row r="9" spans="1:9" s="17" customFormat="1" x14ac:dyDescent="0.2">
      <c r="A9" s="49" t="s">
        <v>0</v>
      </c>
      <c r="B9" s="49"/>
      <c r="C9" s="16"/>
      <c r="I9" s="18"/>
    </row>
    <row r="10" spans="1:9" s="17" customFormat="1" x14ac:dyDescent="0.2">
      <c r="A10" s="49" t="s">
        <v>38</v>
      </c>
      <c r="B10" s="49"/>
      <c r="C10" s="16"/>
      <c r="I10" s="18"/>
    </row>
    <row r="11" spans="1:9" s="17" customFormat="1" x14ac:dyDescent="0.2">
      <c r="A11" s="49" t="s">
        <v>1</v>
      </c>
      <c r="B11" s="49"/>
      <c r="C11" s="16"/>
      <c r="I11" s="18"/>
    </row>
    <row r="12" spans="1:9" s="17" customFormat="1" x14ac:dyDescent="0.2">
      <c r="A12" s="8"/>
      <c r="B12" s="2"/>
      <c r="C12" s="16"/>
      <c r="I12" s="18"/>
    </row>
    <row r="13" spans="1:9" s="20" customFormat="1" ht="16.5" customHeight="1" x14ac:dyDescent="0.3">
      <c r="A13" s="9" t="s">
        <v>2</v>
      </c>
      <c r="B13" s="3"/>
      <c r="C13" s="19"/>
      <c r="D13" s="15"/>
      <c r="E13" s="15"/>
      <c r="F13" s="15"/>
      <c r="G13" s="15"/>
      <c r="I13" s="21"/>
    </row>
    <row r="14" spans="1:9" s="23" customFormat="1" x14ac:dyDescent="0.2">
      <c r="A14" s="10" t="s">
        <v>3</v>
      </c>
      <c r="B14" s="4"/>
      <c r="C14" s="22"/>
      <c r="I14" s="8"/>
    </row>
    <row r="15" spans="1:9" s="24" customFormat="1" x14ac:dyDescent="0.3">
      <c r="A15" s="11" t="s">
        <v>4</v>
      </c>
      <c r="B15" s="37">
        <v>678122439.18000007</v>
      </c>
      <c r="C15" s="50"/>
      <c r="D15" s="50"/>
      <c r="E15" s="50"/>
      <c r="F15" s="50"/>
      <c r="G15" s="23"/>
      <c r="I15" s="26"/>
    </row>
    <row r="16" spans="1:9" s="24" customFormat="1" x14ac:dyDescent="0.3">
      <c r="A16" s="11" t="s">
        <v>5</v>
      </c>
      <c r="B16" s="37">
        <v>0</v>
      </c>
      <c r="C16" s="22"/>
      <c r="D16" s="25"/>
      <c r="E16" s="23"/>
      <c r="F16" s="23"/>
      <c r="G16" s="23"/>
      <c r="I16" s="26"/>
    </row>
    <row r="17" spans="1:9" s="24" customFormat="1" x14ac:dyDescent="0.3">
      <c r="A17" s="11" t="s">
        <v>6</v>
      </c>
      <c r="B17" s="37">
        <f>238454.4+374710.84</f>
        <v>613165.24</v>
      </c>
      <c r="C17" s="22"/>
      <c r="D17" s="22"/>
      <c r="E17" s="23"/>
      <c r="F17" s="23"/>
      <c r="G17" s="23"/>
      <c r="I17" s="26"/>
    </row>
    <row r="18" spans="1:9" s="20" customFormat="1" x14ac:dyDescent="0.3">
      <c r="A18" s="11" t="s">
        <v>7</v>
      </c>
      <c r="B18" s="38">
        <v>9909605.6300000008</v>
      </c>
      <c r="C18" s="19"/>
      <c r="D18" s="15"/>
      <c r="E18" s="15"/>
      <c r="F18" s="15"/>
      <c r="G18" s="19"/>
      <c r="I18" s="21"/>
    </row>
    <row r="19" spans="1:9" s="20" customFormat="1" x14ac:dyDescent="0.2">
      <c r="A19" s="10" t="s">
        <v>8</v>
      </c>
      <c r="B19" s="39">
        <f>SUM(B15:B18)</f>
        <v>688645210.05000007</v>
      </c>
      <c r="C19" s="19"/>
      <c r="D19" s="27"/>
      <c r="E19" s="15"/>
      <c r="F19" s="15"/>
      <c r="G19" s="19"/>
    </row>
    <row r="20" spans="1:9" s="20" customFormat="1" x14ac:dyDescent="0.3">
      <c r="A20" s="10"/>
      <c r="B20" s="40"/>
      <c r="C20" s="19"/>
      <c r="D20" s="25"/>
      <c r="E20" s="15"/>
      <c r="F20" s="15"/>
      <c r="G20" s="19"/>
    </row>
    <row r="21" spans="1:9" s="20" customFormat="1" x14ac:dyDescent="0.3">
      <c r="A21" s="10" t="s">
        <v>9</v>
      </c>
      <c r="B21" s="40"/>
      <c r="C21" s="19"/>
      <c r="D21" s="25"/>
      <c r="E21" s="15"/>
      <c r="F21" s="15"/>
      <c r="G21" s="19"/>
    </row>
    <row r="22" spans="1:9" s="20" customFormat="1" x14ac:dyDescent="0.3">
      <c r="A22" s="11" t="s">
        <v>10</v>
      </c>
      <c r="B22" s="40">
        <v>101192149.53000002</v>
      </c>
      <c r="C22" s="19"/>
      <c r="D22" s="25"/>
      <c r="E22" s="15"/>
      <c r="F22" s="15"/>
      <c r="G22" s="19"/>
    </row>
    <row r="23" spans="1:9" s="20" customFormat="1" x14ac:dyDescent="0.2">
      <c r="A23" s="11" t="s">
        <v>11</v>
      </c>
      <c r="B23" s="40">
        <v>219211287000</v>
      </c>
      <c r="C23" s="47"/>
      <c r="D23" s="47"/>
      <c r="E23" s="47"/>
      <c r="F23" s="47"/>
      <c r="G23" s="19"/>
    </row>
    <row r="24" spans="1:9" s="20" customFormat="1" ht="20.25" customHeight="1" x14ac:dyDescent="0.2">
      <c r="A24" s="11" t="s">
        <v>12</v>
      </c>
      <c r="B24" s="40">
        <v>2252431332.4195347</v>
      </c>
      <c r="C24" s="47"/>
      <c r="D24" s="47"/>
      <c r="E24" s="47"/>
      <c r="F24" s="47"/>
      <c r="G24" s="35"/>
    </row>
    <row r="25" spans="1:9" s="20" customFormat="1" x14ac:dyDescent="0.3">
      <c r="A25" s="11" t="s">
        <v>13</v>
      </c>
      <c r="B25" s="37">
        <f>35108647.12+8500000</f>
        <v>43608647.119999997</v>
      </c>
      <c r="C25" s="28"/>
      <c r="D25" s="15"/>
      <c r="E25" s="36"/>
      <c r="F25" s="15"/>
      <c r="G25" s="15"/>
    </row>
    <row r="26" spans="1:9" s="20" customFormat="1" x14ac:dyDescent="0.3">
      <c r="A26" s="11" t="s">
        <v>14</v>
      </c>
      <c r="B26" s="37">
        <v>155874760.02000001</v>
      </c>
      <c r="C26" s="28"/>
      <c r="D26" s="19"/>
      <c r="E26" s="19"/>
      <c r="F26" s="19"/>
      <c r="G26" s="19"/>
      <c r="H26" s="28"/>
      <c r="I26" s="28"/>
    </row>
    <row r="27" spans="1:9" s="20" customFormat="1" x14ac:dyDescent="0.3">
      <c r="A27" s="11" t="s">
        <v>15</v>
      </c>
      <c r="B27" s="37">
        <f>138715530.8+667000.04+353841.88+553497.59+85894.14+165284.05+145000+142780+123015+20414+4720+1236000+67653.83+11269+58000+15414.87+42371.81+83483.47+75972.15+1521031.2+639734.13+141215.95+131094.08+109900.01+99544.98+104772.2+212400+45843+120714+443000.06+217924.82+130626+9319.64+10790+9319.64+8220+166380+349421.6+17464+16970+233404+200121.94+39016.23+25700.4+425444.67+72511+3842943.32+65864.71+143840.62+148216.39+39176</f>
        <v>152309067.21999991</v>
      </c>
      <c r="C27" s="28"/>
      <c r="D27" s="48"/>
      <c r="E27" s="48"/>
      <c r="F27" s="48"/>
      <c r="G27" s="48"/>
      <c r="H27" s="28"/>
      <c r="I27" s="28"/>
    </row>
    <row r="28" spans="1:9" s="20" customFormat="1" x14ac:dyDescent="0.3">
      <c r="A28" s="11" t="s">
        <v>16</v>
      </c>
      <c r="B28" s="37">
        <v>26031067.579999998</v>
      </c>
      <c r="C28" s="31"/>
      <c r="H28" s="28"/>
      <c r="I28" s="28"/>
    </row>
    <row r="29" spans="1:9" s="20" customFormat="1" x14ac:dyDescent="0.3">
      <c r="A29" s="11" t="s">
        <v>17</v>
      </c>
      <c r="B29" s="37">
        <f>-97976390.23-56174.29-92039.17-117898.57-10707.29-159720.45-5106.81-113236.88-5106.81-47317.01-111325.57-82481.4-10707.3-107643.68-5106.81-26049.48-204042.42-74341.34-22040.62-107643.68-5106.8-26049.48-194603.58-65790.67-22040.63-107643.68-5106.81-26049.47-194603.58-101035.12-20730.33-45831.39-5106.81-26049.48-194603.58-64653.76-20730.34-45831.39-4681.51-26049.48-194505.24-64653.77-20730.33-26049.48-226379.32-64653.76-20730.33-45831.39-4681.51-26049.47-230326.64-65143.46-26876.17-17197.1-3373.43</f>
        <v>-101574559.10000007</v>
      </c>
      <c r="C29" s="47"/>
      <c r="D29" s="47"/>
      <c r="E29" s="47"/>
      <c r="F29" s="47"/>
      <c r="G29" s="19"/>
      <c r="H29" s="28"/>
      <c r="I29" s="28"/>
    </row>
    <row r="30" spans="1:9" s="20" customFormat="1" x14ac:dyDescent="0.3">
      <c r="A30" s="11" t="s">
        <v>18</v>
      </c>
      <c r="B30" s="37">
        <v>-26031067.579999998</v>
      </c>
      <c r="C30" s="28"/>
      <c r="D30" s="19"/>
      <c r="E30" s="19"/>
      <c r="F30" s="19"/>
      <c r="G30" s="19"/>
      <c r="H30" s="28"/>
      <c r="I30" s="28"/>
    </row>
    <row r="31" spans="1:9" s="20" customFormat="1" x14ac:dyDescent="0.2">
      <c r="A31" s="11" t="s">
        <v>19</v>
      </c>
      <c r="B31" s="41">
        <v>-62840322.689999998</v>
      </c>
      <c r="C31" s="47"/>
      <c r="D31" s="47"/>
      <c r="E31" s="47"/>
      <c r="F31" s="47"/>
      <c r="G31" s="19"/>
      <c r="H31" s="28"/>
      <c r="I31" s="28"/>
    </row>
    <row r="32" spans="1:9" s="20" customFormat="1" x14ac:dyDescent="0.2">
      <c r="A32" s="10" t="s">
        <v>20</v>
      </c>
      <c r="B32" s="42">
        <f>SUM(B22:B31)</f>
        <v>221752288074.5195</v>
      </c>
      <c r="C32" s="28"/>
      <c r="D32" s="28"/>
      <c r="E32" s="28"/>
      <c r="F32" s="28"/>
      <c r="G32" s="28"/>
      <c r="H32" s="28"/>
      <c r="I32" s="28"/>
    </row>
    <row r="33" spans="1:9" s="20" customFormat="1" ht="21" thickBot="1" x14ac:dyDescent="0.25">
      <c r="A33" s="10" t="s">
        <v>21</v>
      </c>
      <c r="B33" s="43">
        <f>+B19+B32</f>
        <v>222440933284.56949</v>
      </c>
      <c r="C33" s="28"/>
      <c r="D33" s="28"/>
      <c r="E33" s="28"/>
      <c r="F33" s="28"/>
      <c r="G33" s="28"/>
      <c r="H33" s="28"/>
      <c r="I33" s="28"/>
    </row>
    <row r="34" spans="1:9" s="20" customFormat="1" x14ac:dyDescent="0.2">
      <c r="A34" s="10"/>
      <c r="B34" s="40"/>
      <c r="C34" s="28"/>
      <c r="D34" s="28"/>
      <c r="E34" s="28"/>
      <c r="F34" s="28"/>
      <c r="G34" s="28"/>
      <c r="H34" s="28"/>
      <c r="I34" s="28"/>
    </row>
    <row r="35" spans="1:9" s="20" customFormat="1" ht="21" x14ac:dyDescent="0.2">
      <c r="A35" s="10" t="s">
        <v>22</v>
      </c>
      <c r="B35" s="40"/>
      <c r="C35" s="28"/>
      <c r="D35" s="28"/>
      <c r="E35" s="28"/>
      <c r="F35" s="28"/>
      <c r="G35" s="29"/>
      <c r="H35" s="28"/>
      <c r="I35" s="28"/>
    </row>
    <row r="36" spans="1:9" s="20" customFormat="1" x14ac:dyDescent="0.2">
      <c r="A36" s="10" t="s">
        <v>23</v>
      </c>
      <c r="B36" s="40"/>
      <c r="C36" s="28"/>
      <c r="D36" s="28"/>
      <c r="E36" s="28"/>
      <c r="F36" s="28"/>
      <c r="G36" s="30"/>
      <c r="H36" s="28"/>
      <c r="I36" s="28"/>
    </row>
    <row r="37" spans="1:9" s="20" customFormat="1" x14ac:dyDescent="0.2">
      <c r="A37" s="11" t="s">
        <v>24</v>
      </c>
      <c r="B37" s="40">
        <v>0</v>
      </c>
      <c r="C37" s="31"/>
      <c r="D37" s="31"/>
      <c r="E37" s="31"/>
      <c r="F37" s="28"/>
      <c r="G37" s="28"/>
      <c r="H37" s="28"/>
      <c r="I37" s="28"/>
    </row>
    <row r="38" spans="1:9" s="20" customFormat="1" x14ac:dyDescent="0.2">
      <c r="A38" s="11" t="s">
        <v>25</v>
      </c>
      <c r="B38" s="40">
        <v>7076229.9399999995</v>
      </c>
      <c r="C38" s="28"/>
      <c r="D38" s="28"/>
      <c r="E38" s="28"/>
      <c r="F38" s="28"/>
      <c r="G38" s="28"/>
      <c r="H38" s="28"/>
      <c r="I38" s="28"/>
    </row>
    <row r="39" spans="1:9" s="20" customFormat="1" x14ac:dyDescent="0.2">
      <c r="A39" s="11" t="s">
        <v>26</v>
      </c>
      <c r="B39" s="40">
        <v>0</v>
      </c>
      <c r="C39" s="28"/>
      <c r="D39" s="28"/>
      <c r="E39" s="28"/>
      <c r="F39" s="28"/>
      <c r="G39" s="28"/>
      <c r="H39" s="28"/>
      <c r="I39" s="28"/>
    </row>
    <row r="40" spans="1:9" s="20" customFormat="1" x14ac:dyDescent="0.2">
      <c r="A40" s="10" t="s">
        <v>27</v>
      </c>
      <c r="B40" s="44">
        <f>SUM(B37:B39)</f>
        <v>7076229.9399999995</v>
      </c>
      <c r="C40" s="28"/>
      <c r="D40" s="28"/>
      <c r="E40" s="28"/>
      <c r="F40" s="28"/>
      <c r="G40" s="28"/>
      <c r="H40" s="28"/>
      <c r="I40" s="28"/>
    </row>
    <row r="41" spans="1:9" s="20" customFormat="1" x14ac:dyDescent="0.2">
      <c r="A41" s="10" t="s">
        <v>28</v>
      </c>
      <c r="B41" s="40"/>
      <c r="C41" s="28"/>
      <c r="D41" s="28"/>
      <c r="E41" s="28"/>
      <c r="F41" s="28"/>
      <c r="G41" s="28"/>
      <c r="H41" s="28"/>
      <c r="I41" s="28"/>
    </row>
    <row r="42" spans="1:9" s="20" customFormat="1" x14ac:dyDescent="0.2">
      <c r="A42" s="10" t="s">
        <v>29</v>
      </c>
      <c r="B42" s="44">
        <f>+B40</f>
        <v>7076229.9399999995</v>
      </c>
      <c r="C42" s="28"/>
    </row>
    <row r="43" spans="1:9" s="20" customFormat="1" x14ac:dyDescent="0.2">
      <c r="A43" s="10"/>
      <c r="B43" s="40"/>
      <c r="C43" s="28"/>
    </row>
    <row r="44" spans="1:9" s="20" customFormat="1" x14ac:dyDescent="0.3">
      <c r="A44" s="10" t="s">
        <v>30</v>
      </c>
      <c r="B44" s="40"/>
      <c r="C44" s="28"/>
      <c r="G44" s="32"/>
    </row>
    <row r="45" spans="1:9" s="20" customFormat="1" x14ac:dyDescent="0.3">
      <c r="A45" s="11" t="s">
        <v>30</v>
      </c>
      <c r="B45" s="45">
        <f>215244306299+2657620240.87+3611300632.94</f>
        <v>221513227172.81</v>
      </c>
      <c r="C45" s="28"/>
      <c r="D45" s="33"/>
      <c r="G45" s="32"/>
    </row>
    <row r="46" spans="1:9" s="20" customFormat="1" x14ac:dyDescent="0.3">
      <c r="A46" s="11" t="s">
        <v>31</v>
      </c>
      <c r="B46" s="46">
        <v>920629881.82000005</v>
      </c>
      <c r="C46" s="28"/>
      <c r="G46" s="32"/>
    </row>
    <row r="47" spans="1:9" s="20" customFormat="1" x14ac:dyDescent="0.2">
      <c r="A47" s="10" t="s">
        <v>32</v>
      </c>
      <c r="B47" s="44">
        <f>SUM(B45:B46)</f>
        <v>222433857054.63</v>
      </c>
      <c r="C47" s="28"/>
    </row>
    <row r="48" spans="1:9" s="20" customFormat="1" x14ac:dyDescent="0.2">
      <c r="A48" s="10" t="s">
        <v>33</v>
      </c>
      <c r="B48" s="43">
        <f>+B42+B47</f>
        <v>222440933284.57001</v>
      </c>
      <c r="C48" s="28"/>
    </row>
    <row r="49" spans="1:3" s="20" customFormat="1" x14ac:dyDescent="0.2">
      <c r="A49" s="10"/>
      <c r="B49" s="7">
        <f>B48-B33</f>
        <v>5.18798828125E-4</v>
      </c>
      <c r="C49" s="28"/>
    </row>
    <row r="50" spans="1:3" s="20" customFormat="1" x14ac:dyDescent="0.2">
      <c r="A50" s="10"/>
      <c r="B50" s="7"/>
      <c r="C50" s="28"/>
    </row>
    <row r="51" spans="1:3" s="20" customFormat="1" x14ac:dyDescent="0.2">
      <c r="A51" s="10"/>
      <c r="B51" s="7"/>
      <c r="C51" s="28"/>
    </row>
    <row r="52" spans="1:3" s="20" customFormat="1" x14ac:dyDescent="0.2">
      <c r="A52" s="10"/>
      <c r="B52" s="7"/>
      <c r="C52" s="28"/>
    </row>
    <row r="53" spans="1:3" s="20" customFormat="1" x14ac:dyDescent="0.2">
      <c r="A53" s="10"/>
      <c r="B53" s="7"/>
      <c r="C53" s="28"/>
    </row>
    <row r="54" spans="1:3" s="20" customFormat="1" x14ac:dyDescent="0.2">
      <c r="B54" s="21"/>
      <c r="C54" s="28"/>
    </row>
    <row r="55" spans="1:3" s="20" customFormat="1" x14ac:dyDescent="0.2">
      <c r="A55" s="12" t="s">
        <v>34</v>
      </c>
      <c r="B55" s="2" t="s">
        <v>35</v>
      </c>
      <c r="C55" s="28"/>
    </row>
    <row r="56" spans="1:3" s="17" customFormat="1" x14ac:dyDescent="0.2">
      <c r="A56" s="13" t="s">
        <v>36</v>
      </c>
      <c r="B56" s="5" t="s">
        <v>37</v>
      </c>
      <c r="C56" s="16"/>
    </row>
    <row r="57" spans="1:3" s="17" customFormat="1" x14ac:dyDescent="0.2">
      <c r="B57" s="18"/>
      <c r="C57" s="16"/>
    </row>
    <row r="58" spans="1:3" s="17" customFormat="1" x14ac:dyDescent="0.2">
      <c r="A58" s="10"/>
      <c r="B58" s="6"/>
      <c r="C58" s="16"/>
    </row>
    <row r="59" spans="1:3" s="17" customFormat="1" x14ac:dyDescent="0.2">
      <c r="A59" s="10"/>
      <c r="B59" s="1"/>
      <c r="C59" s="16"/>
    </row>
    <row r="60" spans="1:3" s="17" customFormat="1" x14ac:dyDescent="0.2">
      <c r="A60" s="10"/>
      <c r="B60" s="1"/>
      <c r="C60" s="16"/>
    </row>
    <row r="61" spans="1:3" s="17" customFormat="1" x14ac:dyDescent="0.2">
      <c r="A61" s="10"/>
      <c r="B61" s="1"/>
      <c r="C61" s="16"/>
    </row>
    <row r="62" spans="1:3" s="17" customFormat="1" x14ac:dyDescent="0.2">
      <c r="A62" s="10"/>
      <c r="B62" s="1"/>
      <c r="C62" s="16"/>
    </row>
    <row r="63" spans="1:3" s="17" customFormat="1" x14ac:dyDescent="0.2">
      <c r="A63" s="10"/>
      <c r="B63" s="1"/>
      <c r="C63" s="16"/>
    </row>
    <row r="64" spans="1:3" s="17" customFormat="1" x14ac:dyDescent="0.2">
      <c r="A64" s="10"/>
      <c r="B64" s="1"/>
      <c r="C64" s="16"/>
    </row>
    <row r="65" spans="1:3" s="17" customFormat="1" x14ac:dyDescent="0.2">
      <c r="A65" s="10"/>
      <c r="B65" s="1"/>
      <c r="C65" s="16"/>
    </row>
    <row r="66" spans="1:3" s="17" customFormat="1" x14ac:dyDescent="0.2">
      <c r="A66" s="10"/>
      <c r="B66" s="1"/>
      <c r="C66" s="16"/>
    </row>
    <row r="67" spans="1:3" s="17" customFormat="1" x14ac:dyDescent="0.2">
      <c r="A67" s="34"/>
      <c r="B67" s="1"/>
      <c r="C67" s="16"/>
    </row>
    <row r="68" spans="1:3" s="17" customFormat="1" x14ac:dyDescent="0.2">
      <c r="A68" s="14"/>
      <c r="B68" s="1"/>
      <c r="C68" s="16"/>
    </row>
    <row r="69" spans="1:3" s="17" customFormat="1" x14ac:dyDescent="0.2">
      <c r="A69" s="14"/>
      <c r="B69" s="1"/>
      <c r="C69" s="16"/>
    </row>
    <row r="70" spans="1:3" s="17" customFormat="1" x14ac:dyDescent="0.2">
      <c r="A70" s="14"/>
      <c r="B70" s="1"/>
      <c r="C70" s="16"/>
    </row>
    <row r="71" spans="1:3" s="17" customFormat="1" x14ac:dyDescent="0.2">
      <c r="A71" s="14"/>
      <c r="B71" s="1"/>
      <c r="C71" s="16"/>
    </row>
    <row r="72" spans="1:3" s="17" customFormat="1" x14ac:dyDescent="0.2">
      <c r="A72" s="14"/>
      <c r="B72" s="1"/>
      <c r="C72" s="16"/>
    </row>
    <row r="73" spans="1:3" s="17" customFormat="1" x14ac:dyDescent="0.2">
      <c r="A73" s="9"/>
      <c r="B73" s="1"/>
      <c r="C73" s="16"/>
    </row>
    <row r="74" spans="1:3" s="17" customFormat="1" x14ac:dyDescent="0.2">
      <c r="A74" s="9"/>
      <c r="B74" s="1"/>
      <c r="C74" s="16"/>
    </row>
    <row r="75" spans="1:3" s="17" customFormat="1" x14ac:dyDescent="0.2">
      <c r="A75" s="9"/>
      <c r="B75" s="1"/>
      <c r="C75" s="16"/>
    </row>
    <row r="76" spans="1:3" s="17" customFormat="1" x14ac:dyDescent="0.2">
      <c r="A76" s="9"/>
      <c r="B76" s="1"/>
      <c r="C76" s="16"/>
    </row>
    <row r="77" spans="1:3" s="17" customFormat="1" x14ac:dyDescent="0.2">
      <c r="A77" s="9"/>
      <c r="B77" s="1"/>
      <c r="C77" s="16"/>
    </row>
    <row r="78" spans="1:3" s="17" customFormat="1" x14ac:dyDescent="0.2">
      <c r="A78" s="15"/>
      <c r="B78" s="1"/>
      <c r="C78" s="16"/>
    </row>
    <row r="79" spans="1:3" s="17" customFormat="1" x14ac:dyDescent="0.2">
      <c r="A79" s="15"/>
      <c r="B79" s="1"/>
      <c r="C79" s="16"/>
    </row>
    <row r="80" spans="1:3" s="17" customFormat="1" x14ac:dyDescent="0.2">
      <c r="A80" s="15"/>
      <c r="B80" s="1"/>
      <c r="C80" s="16"/>
    </row>
    <row r="81" spans="1:3" s="17" customFormat="1" x14ac:dyDescent="0.2">
      <c r="A81" s="15"/>
      <c r="B81" s="1"/>
      <c r="C81" s="16"/>
    </row>
    <row r="82" spans="1:3" s="17" customFormat="1" x14ac:dyDescent="0.2">
      <c r="A82" s="15"/>
      <c r="B82" s="1"/>
      <c r="C82" s="16"/>
    </row>
    <row r="83" spans="1:3" s="17" customFormat="1" x14ac:dyDescent="0.2">
      <c r="A83" s="15"/>
      <c r="B83" s="1"/>
      <c r="C83" s="16"/>
    </row>
    <row r="84" spans="1:3" s="17" customFormat="1" x14ac:dyDescent="0.2">
      <c r="A84" s="15"/>
      <c r="B84" s="1"/>
      <c r="C84" s="16"/>
    </row>
    <row r="85" spans="1:3" s="17" customFormat="1" x14ac:dyDescent="0.2">
      <c r="A85" s="15"/>
      <c r="B85" s="1"/>
      <c r="C85" s="16"/>
    </row>
    <row r="86" spans="1:3" s="17" customFormat="1" x14ac:dyDescent="0.2">
      <c r="A86" s="15"/>
      <c r="B86" s="1"/>
      <c r="C86" s="16"/>
    </row>
    <row r="87" spans="1:3" s="17" customFormat="1" x14ac:dyDescent="0.2">
      <c r="A87" s="15"/>
      <c r="B87" s="1"/>
      <c r="C87" s="16"/>
    </row>
    <row r="88" spans="1:3" s="17" customFormat="1" x14ac:dyDescent="0.2">
      <c r="A88" s="15"/>
      <c r="B88" s="1"/>
      <c r="C88" s="16"/>
    </row>
    <row r="89" spans="1:3" s="17" customFormat="1" x14ac:dyDescent="0.2">
      <c r="A89" s="15"/>
      <c r="B89" s="1"/>
      <c r="C89" s="16"/>
    </row>
    <row r="90" spans="1:3" s="17" customFormat="1" x14ac:dyDescent="0.2">
      <c r="A90" s="15"/>
      <c r="B90" s="1"/>
      <c r="C90" s="16"/>
    </row>
    <row r="91" spans="1:3" s="17" customFormat="1" x14ac:dyDescent="0.2">
      <c r="A91" s="15"/>
      <c r="B91" s="1"/>
      <c r="C91" s="16"/>
    </row>
    <row r="92" spans="1:3" s="17" customFormat="1" x14ac:dyDescent="0.2">
      <c r="A92" s="15"/>
      <c r="B92" s="1"/>
      <c r="C92" s="16"/>
    </row>
  </sheetData>
  <mergeCells count="9">
    <mergeCell ref="C31:F31"/>
    <mergeCell ref="D27:G27"/>
    <mergeCell ref="C24:F24"/>
    <mergeCell ref="A9:B9"/>
    <mergeCell ref="A10:B10"/>
    <mergeCell ref="A11:B11"/>
    <mergeCell ref="C15:F15"/>
    <mergeCell ref="C23:F23"/>
    <mergeCell ref="C29:F29"/>
  </mergeCells>
  <conditionalFormatting sqref="G35">
    <cfRule type="cellIs" dxfId="0" priority="1" operator="equal">
      <formula>4952970.53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Manager/>
  <Company>Comision Nacional de Etica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Comision Nacional de Etica</dc:creator>
  <cp:keywords/>
  <dc:description/>
  <cp:lastModifiedBy>Mirian Rocio Jaime German</cp:lastModifiedBy>
  <cp:revision/>
  <cp:lastPrinted>2026-08-11T18:31:46Z</cp:lastPrinted>
  <dcterms:created xsi:type="dcterms:W3CDTF">2006-07-11T17:39:34Z</dcterms:created>
  <dcterms:modified xsi:type="dcterms:W3CDTF">2026-09-10T18:30:54Z</dcterms:modified>
  <cp:category/>
  <cp:contentStatus/>
</cp:coreProperties>
</file>